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K19" i="1"/>
  <c r="H19" i="1"/>
  <c r="K18" i="1"/>
  <c r="H18" i="1"/>
  <c r="J17" i="1"/>
  <c r="I17" i="1"/>
  <c r="G17" i="1"/>
  <c r="F17" i="1"/>
  <c r="H17" i="1" s="1"/>
  <c r="J16" i="1"/>
  <c r="I16" i="1"/>
  <c r="G16" i="1"/>
  <c r="F16" i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F11" i="1"/>
  <c r="F51" i="1" s="1"/>
  <c r="C4" i="1"/>
  <c r="C2" i="1"/>
  <c r="K35" i="1" l="1"/>
  <c r="K17" i="1"/>
  <c r="K16" i="1" s="1"/>
  <c r="K11" i="1" s="1"/>
  <c r="H16" i="1"/>
  <c r="H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<sst xmlns="http://schemas.openxmlformats.org/spreadsheetml/2006/main" count="43" uniqueCount="43">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</sst>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  <cell r="E83">
            <v>-8.4376949871511897E-15</v>
          </cell>
          <cell r="G83">
            <v>21645.800000000003</v>
          </cell>
          <cell r="H83">
            <v>21645.800000000003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marzo de 2019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J17" sqref="J17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tr">
        <f>+'[1]INTERES DEUDA'!B4</f>
        <v>Del 1 de enero al 31 de marzo de 2019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1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2</v>
      </c>
      <c r="G7" s="19"/>
      <c r="H7" s="19"/>
      <c r="I7" s="19"/>
      <c r="J7" s="20"/>
      <c r="K7" s="21" t="s">
        <v>3</v>
      </c>
      <c r="L7" s="22"/>
    </row>
    <row r="8" spans="2:12" ht="26.25" thickBot="1" x14ac:dyDescent="0.3">
      <c r="B8" s="23"/>
      <c r="C8" s="24" t="s">
        <v>4</v>
      </c>
      <c r="D8" s="24"/>
      <c r="E8" s="25"/>
      <c r="F8" s="26" t="s">
        <v>5</v>
      </c>
      <c r="G8" s="27" t="s">
        <v>6</v>
      </c>
      <c r="H8" s="28" t="s">
        <v>7</v>
      </c>
      <c r="I8" s="26" t="s">
        <v>8</v>
      </c>
      <c r="J8" s="26" t="s">
        <v>9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10</v>
      </c>
      <c r="I9" s="34">
        <v>4</v>
      </c>
      <c r="J9" s="34">
        <v>5</v>
      </c>
      <c r="K9" s="36" t="s">
        <v>11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12</v>
      </c>
      <c r="D11" s="43"/>
      <c r="E11" s="43"/>
      <c r="F11" s="44">
        <f t="shared" ref="F11:K11" si="0">F12+F16+F26+F31+F35+F41</f>
        <v>110398.59999999999</v>
      </c>
      <c r="G11" s="44">
        <f t="shared" si="0"/>
        <v>-8.4376949871511897E-15</v>
      </c>
      <c r="H11" s="44">
        <f>H12+H16+H26+H31+H35+H41</f>
        <v>110398.59999999999</v>
      </c>
      <c r="I11" s="44">
        <f t="shared" si="0"/>
        <v>21645.800000000003</v>
      </c>
      <c r="J11" s="44">
        <f t="shared" si="0"/>
        <v>21645.800000000003</v>
      </c>
      <c r="K11" s="45">
        <f t="shared" si="0"/>
        <v>88752.799999999988</v>
      </c>
      <c r="L11" s="46"/>
    </row>
    <row r="12" spans="2:12" s="1" customFormat="1" x14ac:dyDescent="0.25">
      <c r="B12" s="23"/>
      <c r="C12" s="43"/>
      <c r="D12" s="43" t="s">
        <v>13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14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15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16</v>
      </c>
      <c r="E16" s="43"/>
      <c r="F16" s="44">
        <f t="shared" ref="F16:K16" si="4">SUM(F17:F24)</f>
        <v>110398.59999999999</v>
      </c>
      <c r="G16" s="44">
        <f t="shared" si="4"/>
        <v>-8.4376949871511897E-15</v>
      </c>
      <c r="H16" s="44">
        <f>SUM(H17:H24)</f>
        <v>110398.59999999999</v>
      </c>
      <c r="I16" s="44">
        <f t="shared" si="4"/>
        <v>21645.800000000003</v>
      </c>
      <c r="J16" s="44">
        <f t="shared" si="4"/>
        <v>21645.800000000003</v>
      </c>
      <c r="K16" s="45">
        <f t="shared" si="4"/>
        <v>88752.799999999988</v>
      </c>
      <c r="L16" s="46"/>
    </row>
    <row r="17" spans="2:12" x14ac:dyDescent="0.25">
      <c r="B17" s="47"/>
      <c r="C17" s="43"/>
      <c r="D17" s="43"/>
      <c r="E17" s="48" t="s">
        <v>17</v>
      </c>
      <c r="F17" s="49">
        <f>+'[1]EGR OBJ GTO'!D83</f>
        <v>110398.59999999999</v>
      </c>
      <c r="G17" s="49">
        <f>+'[1]EGR OBJ GTO'!E83-G48</f>
        <v>-8.4376949871511897E-15</v>
      </c>
      <c r="H17" s="49">
        <f>F17+G17</f>
        <v>110398.59999999999</v>
      </c>
      <c r="I17" s="49">
        <f>+'[1]EGR OBJ GTO'!G83</f>
        <v>21645.800000000003</v>
      </c>
      <c r="J17" s="49">
        <f>+'[1]EGR OBJ GTO'!H83-J48</f>
        <v>21645.800000000003</v>
      </c>
      <c r="K17" s="50">
        <f t="shared" si="3"/>
        <v>88752.799999999988</v>
      </c>
      <c r="L17" s="51"/>
    </row>
    <row r="18" spans="2:12" x14ac:dyDescent="0.25">
      <c r="B18" s="47"/>
      <c r="C18" s="43"/>
      <c r="D18" s="43"/>
      <c r="E18" s="48" t="s">
        <v>18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19</v>
      </c>
      <c r="F19" s="49"/>
      <c r="G19" s="49"/>
      <c r="H19" s="49">
        <f t="shared" si="2"/>
        <v>0</v>
      </c>
      <c r="I19" s="49"/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20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21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22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23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24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25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26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27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28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29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30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31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32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33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34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35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36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37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38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39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40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41</v>
      </c>
      <c r="D48" s="43"/>
      <c r="E48" s="43"/>
      <c r="F48" s="44"/>
      <c r="G48" s="44">
        <f>'[1]EGR ECONOM'!F17</f>
        <v>0</v>
      </c>
      <c r="H48" s="44">
        <f t="shared" si="2"/>
        <v>0</v>
      </c>
      <c r="I48" s="44"/>
      <c r="J48" s="44">
        <f>'[1]EGR ECONOM'!I17</f>
        <v>0</v>
      </c>
      <c r="K48" s="45">
        <f t="shared" si="3"/>
        <v>0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42</v>
      </c>
      <c r="E51" s="53"/>
      <c r="F51" s="44">
        <f t="shared" ref="F51:K51" si="9">F48+F46+F44+F11</f>
        <v>110398.59999999999</v>
      </c>
      <c r="G51" s="44">
        <f t="shared" si="9"/>
        <v>-8.4376949871511897E-15</v>
      </c>
      <c r="H51" s="44">
        <f t="shared" si="9"/>
        <v>110398.59999999999</v>
      </c>
      <c r="I51" s="44">
        <f t="shared" si="9"/>
        <v>21645.800000000003</v>
      </c>
      <c r="J51" s="44">
        <f t="shared" si="9"/>
        <v>21645.800000000003</v>
      </c>
      <c r="K51" s="45">
        <f t="shared" si="9"/>
        <v>88752.799999999988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2019-04-25T23:05:16Z</dcterms:created>
  <dcterms:modified xsi:type="dcterms:W3CDTF">2019-04-25T23:05:30Z</dcterms:modified>
</cp:coreProperties>
</file>